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h01\Pictures\Labradorklubben\Årsmöte 2024\"/>
    </mc:Choice>
  </mc:AlternateContent>
  <xr:revisionPtr revIDLastSave="0" documentId="8_{6BFFC19F-2C98-4F71-A87E-3346FC6EA36D}" xr6:coauthVersionLast="47" xr6:coauthVersionMax="47" xr10:uidLastSave="{00000000-0000-0000-0000-000000000000}"/>
  <bookViews>
    <workbookView xWindow="-120" yWindow="-120" windowWidth="29040" windowHeight="15840" xr2:uid="{438C5300-597D-42B9-9A93-C531989D4895}"/>
  </bookViews>
  <sheets>
    <sheet name="2023123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2" l="1"/>
  <c r="R19" i="2"/>
  <c r="T19" i="2"/>
  <c r="T5" i="2"/>
  <c r="N9" i="2"/>
  <c r="T13" i="2"/>
  <c r="T18" i="2"/>
  <c r="O18" i="2"/>
  <c r="T12" i="2" l="1"/>
  <c r="T11" i="2"/>
  <c r="T10" i="2"/>
  <c r="T9" i="2"/>
  <c r="T8" i="2"/>
  <c r="T7" i="2"/>
  <c r="T6" i="2"/>
  <c r="T4" i="2"/>
  <c r="T3" i="2"/>
  <c r="O9" i="2"/>
  <c r="O11" i="2"/>
  <c r="M19" i="2"/>
  <c r="O3" i="2"/>
  <c r="P3" i="2" s="1"/>
  <c r="N5" i="2"/>
  <c r="O5" i="2" s="1"/>
  <c r="L18" i="2"/>
  <c r="O17" i="2"/>
  <c r="P17" i="2" s="1"/>
  <c r="O16" i="2"/>
  <c r="P16" i="2" s="1"/>
  <c r="O15" i="2"/>
  <c r="P15" i="2" s="1"/>
  <c r="O14" i="2"/>
  <c r="O13" i="2"/>
  <c r="L13" i="2"/>
  <c r="O12" i="2"/>
  <c r="L12" i="2"/>
  <c r="L11" i="2"/>
  <c r="O10" i="2"/>
  <c r="L10" i="2"/>
  <c r="L9" i="2"/>
  <c r="O8" i="2"/>
  <c r="L8" i="2"/>
  <c r="L7" i="2"/>
  <c r="L6" i="2"/>
  <c r="L5" i="2"/>
  <c r="O4" i="2"/>
  <c r="L4" i="2"/>
  <c r="L3" i="2"/>
  <c r="N19" i="2" l="1"/>
  <c r="P14" i="2"/>
  <c r="P12" i="2"/>
  <c r="P5" i="2"/>
  <c r="P13" i="2"/>
  <c r="P8" i="2"/>
  <c r="P10" i="2"/>
  <c r="P11" i="2"/>
  <c r="P9" i="2"/>
  <c r="P18" i="2"/>
  <c r="O6" i="2"/>
  <c r="P6" i="2" s="1"/>
  <c r="L19" i="2"/>
  <c r="O7" i="2"/>
  <c r="P7" i="2" s="1"/>
  <c r="O19" i="2" l="1"/>
  <c r="P19" i="2"/>
</calcChain>
</file>

<file path=xl/sharedStrings.xml><?xml version="1.0" encoding="utf-8"?>
<sst xmlns="http://schemas.openxmlformats.org/spreadsheetml/2006/main" count="48" uniqueCount="25">
  <si>
    <t>Intäkter</t>
  </si>
  <si>
    <t>Kostnader</t>
  </si>
  <si>
    <t>Resultat</t>
  </si>
  <si>
    <t>Budget 2023</t>
  </si>
  <si>
    <t>Vårutställning</t>
  </si>
  <si>
    <t xml:space="preserve">Club Show </t>
  </si>
  <si>
    <t>Dummyjakten</t>
  </si>
  <si>
    <t>Workingtest</t>
  </si>
  <si>
    <t>Bprov</t>
  </si>
  <si>
    <t>FBR prov samt BPH</t>
  </si>
  <si>
    <t>Kursverksamhet</t>
  </si>
  <si>
    <t>Medlemsavgifter</t>
  </si>
  <si>
    <t>Labbefesten</t>
  </si>
  <si>
    <t>Utbildning instruktörer</t>
  </si>
  <si>
    <t>Föreningsstämma</t>
  </si>
  <si>
    <t>Styrelsearbete</t>
  </si>
  <si>
    <t>Summa</t>
  </si>
  <si>
    <t>Utfall 2023</t>
  </si>
  <si>
    <t>Programvaror, serviceavtal</t>
  </si>
  <si>
    <t>Bankkostnader</t>
  </si>
  <si>
    <t>Milersättning</t>
  </si>
  <si>
    <t>Löner</t>
  </si>
  <si>
    <t>Budget/Utfall</t>
  </si>
  <si>
    <t xml:space="preserve"> </t>
  </si>
  <si>
    <t>Budget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</si>
</sst>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\ _k_r_-;\-* #,##0.0\ _k_r_-;_-* &quot;-&quot;?\ _k_r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3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0" fillId="0" borderId="5" xfId="0" applyBorder="1"/>
    <xf numFmtId="164" fontId="0" fillId="0" borderId="5" xfId="1" applyNumberFormat="1" applyFont="1" applyBorder="1"/>
    <xf numFmtId="164" fontId="0" fillId="0" borderId="4" xfId="1" applyNumberFormat="1" applyFont="1" applyBorder="1"/>
    <xf numFmtId="0" fontId="0" fillId="0" borderId="2" xfId="0" applyBorder="1"/>
    <xf numFmtId="0" fontId="2" fillId="0" borderId="0" xfId="0" applyFont="1"/>
    <xf numFmtId="164" fontId="0" fillId="0" borderId="0" xfId="0" applyNumberFormat="1"/>
    <xf numFmtId="166" fontId="0" fillId="0" borderId="0" xfId="0" applyNumberFormat="1"/>
    <xf numFmtId="0" fontId="3" fillId="0" borderId="11" xfId="0" applyFont="1" applyBorder="1"/>
    <xf numFmtId="0" fontId="4" fillId="0" borderId="0" xfId="0" applyFont="1"/>
    <xf numFmtId="0" fontId="4" fillId="0" borderId="2" xfId="0" applyFont="1" applyBorder="1"/>
    <xf numFmtId="0" fontId="3" fillId="0" borderId="0" xfId="0" applyFont="1"/>
    <xf numFmtId="0" fontId="3" fillId="0" borderId="7" xfId="0" applyFont="1" applyBorder="1"/>
    <xf numFmtId="0" fontId="4" fillId="0" borderId="6" xfId="0" applyFont="1" applyBorder="1"/>
    <xf numFmtId="0" fontId="4" fillId="0" borderId="1" xfId="0" applyFont="1" applyBorder="1"/>
    <xf numFmtId="0" fontId="4" fillId="0" borderId="3" xfId="0" applyFont="1" applyBorder="1"/>
    <xf numFmtId="0" fontId="3" fillId="0" borderId="8" xfId="0" applyFont="1" applyBorder="1" applyAlignment="1">
      <alignment horizontal="center" vertical="center"/>
    </xf>
    <xf numFmtId="0" fontId="4" fillId="0" borderId="11" xfId="0" applyFont="1" applyBorder="1"/>
    <xf numFmtId="164" fontId="4" fillId="0" borderId="0" xfId="1" applyNumberFormat="1" applyFont="1"/>
    <xf numFmtId="164" fontId="4" fillId="0" borderId="2" xfId="1" applyNumberFormat="1" applyFont="1" applyBorder="1"/>
    <xf numFmtId="164" fontId="4" fillId="0" borderId="0" xfId="1" applyNumberFormat="1" applyFont="1" applyFill="1"/>
    <xf numFmtId="164" fontId="4" fillId="0" borderId="2" xfId="1" applyNumberFormat="1" applyFont="1" applyFill="1" applyBorder="1"/>
    <xf numFmtId="165" fontId="4" fillId="0" borderId="7" xfId="0" applyNumberFormat="1" applyFont="1" applyBorder="1"/>
    <xf numFmtId="164" fontId="5" fillId="0" borderId="0" xfId="1" applyNumberFormat="1" applyFont="1" applyFill="1"/>
    <xf numFmtId="164" fontId="4" fillId="0" borderId="1" xfId="1" applyNumberFormat="1" applyFont="1" applyBorder="1"/>
    <xf numFmtId="164" fontId="4" fillId="0" borderId="3" xfId="1" applyNumberFormat="1" applyFont="1" applyBorder="1"/>
    <xf numFmtId="164" fontId="4" fillId="0" borderId="1" xfId="1" applyNumberFormat="1" applyFont="1" applyFill="1" applyBorder="1"/>
    <xf numFmtId="165" fontId="4" fillId="0" borderId="8" xfId="0" applyNumberFormat="1" applyFont="1" applyBorder="1"/>
    <xf numFmtId="0" fontId="4" fillId="0" borderId="10" xfId="0" applyFont="1" applyBorder="1"/>
    <xf numFmtId="164" fontId="4" fillId="0" borderId="5" xfId="1" applyNumberFormat="1" applyFont="1" applyBorder="1"/>
    <xf numFmtId="164" fontId="4" fillId="0" borderId="4" xfId="1" applyNumberFormat="1" applyFont="1" applyBorder="1"/>
    <xf numFmtId="164" fontId="4" fillId="0" borderId="5" xfId="1" applyNumberFormat="1" applyFont="1" applyFill="1" applyBorder="1"/>
    <xf numFmtId="164" fontId="4" fillId="0" borderId="4" xfId="1" applyNumberFormat="1" applyFont="1" applyFill="1" applyBorder="1"/>
    <xf numFmtId="165" fontId="4" fillId="0" borderId="9" xfId="0" applyNumberFormat="1" applyFont="1" applyBorder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44E3B-591F-4F86-85C7-8BDB6BA0E357}">
  <dimension ref="A1:T25"/>
  <sheetViews>
    <sheetView tabSelected="1" topLeftCell="I1" zoomScale="80" zoomScaleNormal="80" workbookViewId="0">
      <selection activeCell="A2" sqref="A2"/>
    </sheetView>
  </sheetViews>
  <sheetFormatPr defaultRowHeight="15" x14ac:dyDescent="0.25"/>
  <cols>
    <col min="1" max="1" width="22.140625" hidden="1" customWidth="1"/>
    <col min="2" max="4" width="11.28515625" hidden="1" customWidth="1"/>
    <col min="5" max="5" width="10.28515625" hidden="1" customWidth="1"/>
    <col min="6" max="6" width="11.5703125" hidden="1" customWidth="1"/>
    <col min="7" max="7" width="9.140625" hidden="1" customWidth="1"/>
    <col min="8" max="8" width="8.28515625" hidden="1" customWidth="1"/>
    <col min="9" max="9" width="21.42578125" customWidth="1"/>
    <col min="10" max="10" width="9.5703125" bestFit="1" customWidth="1"/>
    <col min="11" max="11" width="12.5703125" customWidth="1"/>
    <col min="13" max="13" width="11.7109375" customWidth="1"/>
    <col min="14" max="14" width="10.42578125" bestFit="1" customWidth="1"/>
    <col min="15" max="15" width="11.42578125" customWidth="1"/>
    <col min="16" max="16" width="13.7109375" hidden="1" customWidth="1"/>
    <col min="17" max="17" width="18.28515625" customWidth="1"/>
    <col min="18" max="18" width="9.5703125" bestFit="1" customWidth="1"/>
    <col min="19" max="19" width="10" bestFit="1" customWidth="1"/>
  </cols>
  <sheetData>
    <row r="1" spans="1:20" x14ac:dyDescent="0.25">
      <c r="A1" s="11"/>
      <c r="D1" s="10"/>
      <c r="E1" s="11"/>
      <c r="G1" s="10"/>
      <c r="I1" s="14" t="s">
        <v>3</v>
      </c>
      <c r="J1" s="15"/>
      <c r="K1" s="15"/>
      <c r="L1" s="16"/>
      <c r="M1" s="17" t="s">
        <v>17</v>
      </c>
      <c r="N1" s="15"/>
      <c r="O1" s="15"/>
      <c r="P1" s="18" t="s">
        <v>22</v>
      </c>
      <c r="Q1" s="14" t="s">
        <v>24</v>
      </c>
      <c r="R1" s="15"/>
      <c r="S1" s="15"/>
      <c r="T1" s="16"/>
    </row>
    <row r="2" spans="1:20" x14ac:dyDescent="0.25">
      <c r="A2" s="1"/>
      <c r="B2" s="1"/>
      <c r="C2" s="1"/>
      <c r="D2" s="4"/>
      <c r="E2" s="1"/>
      <c r="F2" s="1"/>
      <c r="G2" s="4"/>
      <c r="I2" s="19"/>
      <c r="J2" s="20" t="s">
        <v>0</v>
      </c>
      <c r="K2" s="20" t="s">
        <v>1</v>
      </c>
      <c r="L2" s="21" t="s">
        <v>2</v>
      </c>
      <c r="M2" s="20" t="s">
        <v>0</v>
      </c>
      <c r="N2" s="20" t="s">
        <v>1</v>
      </c>
      <c r="O2" s="21" t="s">
        <v>2</v>
      </c>
      <c r="P2" s="22">
        <v>2023</v>
      </c>
      <c r="Q2" s="19"/>
      <c r="R2" s="20" t="s">
        <v>0</v>
      </c>
      <c r="S2" s="20" t="s">
        <v>1</v>
      </c>
      <c r="T2" s="21" t="s">
        <v>2</v>
      </c>
    </row>
    <row r="3" spans="1:20" x14ac:dyDescent="0.25">
      <c r="B3" s="2"/>
      <c r="C3" s="2"/>
      <c r="D3" s="5"/>
      <c r="E3" s="2"/>
      <c r="F3" s="2"/>
      <c r="G3" s="5"/>
      <c r="I3" s="23" t="s">
        <v>4</v>
      </c>
      <c r="J3" s="24">
        <v>17000</v>
      </c>
      <c r="K3" s="24">
        <v>12000</v>
      </c>
      <c r="L3" s="25">
        <f>J3-K3</f>
        <v>5000</v>
      </c>
      <c r="M3" s="26">
        <v>13855</v>
      </c>
      <c r="N3" s="26">
        <v>11260</v>
      </c>
      <c r="O3" s="27">
        <f>M3-N3</f>
        <v>2595</v>
      </c>
      <c r="P3" s="28">
        <f>O3-G3</f>
        <v>2595</v>
      </c>
      <c r="Q3" s="23" t="s">
        <v>4</v>
      </c>
      <c r="R3" s="24">
        <v>17000</v>
      </c>
      <c r="S3" s="24">
        <v>12000</v>
      </c>
      <c r="T3" s="25">
        <f>R3-S3</f>
        <v>5000</v>
      </c>
    </row>
    <row r="4" spans="1:20" x14ac:dyDescent="0.25">
      <c r="B4" s="2"/>
      <c r="C4" s="2"/>
      <c r="D4" s="5"/>
      <c r="E4" s="2"/>
      <c r="F4" s="2"/>
      <c r="G4" s="5"/>
      <c r="I4" s="23" t="s">
        <v>5</v>
      </c>
      <c r="J4" s="24"/>
      <c r="K4" s="24"/>
      <c r="L4" s="25">
        <f t="shared" ref="L4:L18" si="0">J4-K4</f>
        <v>0</v>
      </c>
      <c r="M4" s="29"/>
      <c r="N4" s="15"/>
      <c r="O4" s="27">
        <f t="shared" ref="O4:O17" si="1">M4-N4</f>
        <v>0</v>
      </c>
      <c r="P4" s="28"/>
      <c r="Q4" s="23" t="s">
        <v>5</v>
      </c>
      <c r="R4" s="24"/>
      <c r="S4" s="24"/>
      <c r="T4" s="25">
        <f t="shared" ref="T4:T12" si="2">R4-S4</f>
        <v>0</v>
      </c>
    </row>
    <row r="5" spans="1:20" x14ac:dyDescent="0.25">
      <c r="B5" s="2"/>
      <c r="C5" s="2"/>
      <c r="D5" s="5"/>
      <c r="E5" s="2"/>
      <c r="F5" s="2"/>
      <c r="G5" s="5"/>
      <c r="I5" s="23" t="s">
        <v>6</v>
      </c>
      <c r="J5" s="24">
        <v>8000</v>
      </c>
      <c r="K5" s="24">
        <v>1000</v>
      </c>
      <c r="L5" s="25">
        <f t="shared" si="0"/>
        <v>7000</v>
      </c>
      <c r="M5" s="26">
        <v>12005</v>
      </c>
      <c r="N5" s="26">
        <f>2229+981</f>
        <v>3210</v>
      </c>
      <c r="O5" s="27">
        <f t="shared" si="1"/>
        <v>8795</v>
      </c>
      <c r="P5" s="28">
        <f t="shared" ref="P5:P18" si="3">O5-L5</f>
        <v>1795</v>
      </c>
      <c r="Q5" s="23" t="s">
        <v>6</v>
      </c>
      <c r="R5" s="24">
        <v>12000</v>
      </c>
      <c r="S5" s="24">
        <v>8000</v>
      </c>
      <c r="T5" s="25">
        <f>R5-S5</f>
        <v>4000</v>
      </c>
    </row>
    <row r="6" spans="1:20" x14ac:dyDescent="0.25">
      <c r="B6" s="2"/>
      <c r="C6" s="2"/>
      <c r="D6" s="5"/>
      <c r="E6" s="2"/>
      <c r="F6" s="2"/>
      <c r="G6" s="5"/>
      <c r="I6" s="23" t="s">
        <v>7</v>
      </c>
      <c r="J6" s="24">
        <v>44500</v>
      </c>
      <c r="K6" s="24">
        <v>21840</v>
      </c>
      <c r="L6" s="25">
        <f t="shared" si="0"/>
        <v>22660</v>
      </c>
      <c r="M6" s="26">
        <v>46848</v>
      </c>
      <c r="N6" s="26">
        <v>37505.64</v>
      </c>
      <c r="O6" s="27">
        <f t="shared" si="1"/>
        <v>9342.36</v>
      </c>
      <c r="P6" s="28">
        <f t="shared" si="3"/>
        <v>-13317.64</v>
      </c>
      <c r="Q6" s="23" t="s">
        <v>7</v>
      </c>
      <c r="R6" s="24">
        <v>45000</v>
      </c>
      <c r="S6" s="24">
        <v>27000</v>
      </c>
      <c r="T6" s="25">
        <f t="shared" si="2"/>
        <v>18000</v>
      </c>
    </row>
    <row r="7" spans="1:20" x14ac:dyDescent="0.25">
      <c r="B7" s="2"/>
      <c r="C7" s="2"/>
      <c r="D7" s="5"/>
      <c r="E7" s="2"/>
      <c r="F7" s="2"/>
      <c r="G7" s="5"/>
      <c r="I7" s="23" t="s">
        <v>8</v>
      </c>
      <c r="J7" s="24">
        <v>65000</v>
      </c>
      <c r="K7" s="24">
        <v>65000</v>
      </c>
      <c r="L7" s="25">
        <f t="shared" si="0"/>
        <v>0</v>
      </c>
      <c r="M7" s="26">
        <v>17639</v>
      </c>
      <c r="N7" s="26">
        <v>29577.33</v>
      </c>
      <c r="O7" s="27">
        <f>+M7-N7</f>
        <v>-11938.330000000002</v>
      </c>
      <c r="P7" s="28">
        <f t="shared" si="3"/>
        <v>-11938.330000000002</v>
      </c>
      <c r="Q7" s="23" t="s">
        <v>8</v>
      </c>
      <c r="R7" s="24">
        <v>65000</v>
      </c>
      <c r="S7" s="24">
        <v>65000</v>
      </c>
      <c r="T7" s="25">
        <f t="shared" si="2"/>
        <v>0</v>
      </c>
    </row>
    <row r="8" spans="1:20" x14ac:dyDescent="0.25">
      <c r="B8" s="2"/>
      <c r="C8" s="2"/>
      <c r="D8" s="5"/>
      <c r="E8" s="2"/>
      <c r="F8" s="2"/>
      <c r="G8" s="5"/>
      <c r="I8" s="23" t="s">
        <v>9</v>
      </c>
      <c r="J8" s="24">
        <v>23000</v>
      </c>
      <c r="K8" s="24">
        <v>20000</v>
      </c>
      <c r="L8" s="25">
        <f t="shared" si="0"/>
        <v>3000</v>
      </c>
      <c r="M8" s="26">
        <v>15145</v>
      </c>
      <c r="N8" s="26">
        <v>21611</v>
      </c>
      <c r="O8" s="27">
        <f t="shared" si="1"/>
        <v>-6466</v>
      </c>
      <c r="P8" s="28">
        <f t="shared" si="3"/>
        <v>-9466</v>
      </c>
      <c r="Q8" s="23" t="s">
        <v>9</v>
      </c>
      <c r="R8" s="24">
        <v>23000</v>
      </c>
      <c r="S8" s="24">
        <v>20000</v>
      </c>
      <c r="T8" s="25">
        <f t="shared" si="2"/>
        <v>3000</v>
      </c>
    </row>
    <row r="9" spans="1:20" x14ac:dyDescent="0.25">
      <c r="B9" s="2"/>
      <c r="C9" s="2"/>
      <c r="D9" s="5"/>
      <c r="E9" s="2"/>
      <c r="F9" s="2"/>
      <c r="G9" s="5"/>
      <c r="I9" s="23" t="s">
        <v>10</v>
      </c>
      <c r="J9" s="24">
        <v>120000</v>
      </c>
      <c r="K9" s="24">
        <v>110000</v>
      </c>
      <c r="L9" s="25">
        <f t="shared" si="0"/>
        <v>10000</v>
      </c>
      <c r="M9" s="26">
        <v>82590</v>
      </c>
      <c r="N9" s="26">
        <f>72050+175</f>
        <v>72225</v>
      </c>
      <c r="O9" s="27">
        <f t="shared" si="1"/>
        <v>10365</v>
      </c>
      <c r="P9" s="28">
        <f t="shared" si="3"/>
        <v>365</v>
      </c>
      <c r="Q9" s="23" t="s">
        <v>10</v>
      </c>
      <c r="R9" s="24">
        <v>120000</v>
      </c>
      <c r="S9" s="24">
        <v>110000</v>
      </c>
      <c r="T9" s="25">
        <f t="shared" si="2"/>
        <v>10000</v>
      </c>
    </row>
    <row r="10" spans="1:20" x14ac:dyDescent="0.25">
      <c r="B10" s="2"/>
      <c r="C10" s="2"/>
      <c r="D10" s="5"/>
      <c r="E10" s="2"/>
      <c r="F10" s="2"/>
      <c r="G10" s="5"/>
      <c r="I10" s="23" t="s">
        <v>11</v>
      </c>
      <c r="J10" s="24">
        <v>30000</v>
      </c>
      <c r="K10" s="24">
        <v>0</v>
      </c>
      <c r="L10" s="25">
        <f t="shared" si="0"/>
        <v>30000</v>
      </c>
      <c r="M10" s="26">
        <v>29900</v>
      </c>
      <c r="N10" s="26"/>
      <c r="O10" s="27">
        <f t="shared" si="1"/>
        <v>29900</v>
      </c>
      <c r="P10" s="28">
        <f t="shared" si="3"/>
        <v>-100</v>
      </c>
      <c r="Q10" s="23" t="s">
        <v>11</v>
      </c>
      <c r="R10" s="24">
        <v>30000</v>
      </c>
      <c r="S10" s="24">
        <v>0</v>
      </c>
      <c r="T10" s="25">
        <f t="shared" si="2"/>
        <v>30000</v>
      </c>
    </row>
    <row r="11" spans="1:20" x14ac:dyDescent="0.25">
      <c r="B11" s="2"/>
      <c r="C11" s="2"/>
      <c r="D11" s="5"/>
      <c r="E11" s="2"/>
      <c r="F11" s="2"/>
      <c r="G11" s="5"/>
      <c r="I11" s="23" t="s">
        <v>12</v>
      </c>
      <c r="J11" s="24">
        <v>70000</v>
      </c>
      <c r="K11" s="24">
        <v>60000</v>
      </c>
      <c r="L11" s="25">
        <f t="shared" si="0"/>
        <v>10000</v>
      </c>
      <c r="M11" s="26">
        <v>13260</v>
      </c>
      <c r="N11" s="26">
        <v>23439.89</v>
      </c>
      <c r="O11" s="27">
        <f t="shared" si="1"/>
        <v>-10179.89</v>
      </c>
      <c r="P11" s="28">
        <f t="shared" si="3"/>
        <v>-20179.89</v>
      </c>
      <c r="Q11" s="23" t="s">
        <v>12</v>
      </c>
      <c r="R11" s="24">
        <v>70000</v>
      </c>
      <c r="S11" s="24">
        <v>60000</v>
      </c>
      <c r="T11" s="25">
        <f t="shared" si="2"/>
        <v>10000</v>
      </c>
    </row>
    <row r="12" spans="1:20" x14ac:dyDescent="0.25">
      <c r="B12" s="2"/>
      <c r="C12" s="2"/>
      <c r="D12" s="5"/>
      <c r="E12" s="2"/>
      <c r="F12" s="2"/>
      <c r="G12" s="5"/>
      <c r="I12" s="23" t="s">
        <v>13</v>
      </c>
      <c r="J12" s="24">
        <v>0</v>
      </c>
      <c r="K12" s="24">
        <v>5000</v>
      </c>
      <c r="L12" s="25">
        <f t="shared" si="0"/>
        <v>-5000</v>
      </c>
      <c r="M12" s="15"/>
      <c r="N12" s="26">
        <v>4390</v>
      </c>
      <c r="O12" s="27">
        <f t="shared" si="1"/>
        <v>-4390</v>
      </c>
      <c r="P12" s="28">
        <f t="shared" si="3"/>
        <v>610</v>
      </c>
      <c r="Q12" s="23" t="s">
        <v>13</v>
      </c>
      <c r="R12" s="24">
        <v>0</v>
      </c>
      <c r="S12" s="24">
        <v>15000</v>
      </c>
      <c r="T12" s="25">
        <f t="shared" si="2"/>
        <v>-15000</v>
      </c>
    </row>
    <row r="13" spans="1:20" x14ac:dyDescent="0.25">
      <c r="B13" s="2"/>
      <c r="C13" s="2"/>
      <c r="D13" s="5"/>
      <c r="E13" s="2"/>
      <c r="F13" s="2"/>
      <c r="G13" s="5"/>
      <c r="I13" s="23" t="s">
        <v>14</v>
      </c>
      <c r="J13" s="24"/>
      <c r="K13" s="24">
        <v>30000</v>
      </c>
      <c r="L13" s="25">
        <f t="shared" si="0"/>
        <v>-30000</v>
      </c>
      <c r="M13" s="15"/>
      <c r="N13" s="26">
        <v>62037</v>
      </c>
      <c r="O13" s="27">
        <f t="shared" si="1"/>
        <v>-62037</v>
      </c>
      <c r="P13" s="28">
        <f t="shared" si="3"/>
        <v>-32037</v>
      </c>
      <c r="Q13" s="23" t="s">
        <v>14</v>
      </c>
      <c r="R13" s="24"/>
      <c r="S13" s="24">
        <v>30000</v>
      </c>
      <c r="T13" s="25">
        <f>R13-S13</f>
        <v>-30000</v>
      </c>
    </row>
    <row r="14" spans="1:20" x14ac:dyDescent="0.25">
      <c r="B14" s="2"/>
      <c r="C14" s="2"/>
      <c r="D14" s="5"/>
      <c r="E14" s="2"/>
      <c r="F14" s="2"/>
      <c r="G14" s="5"/>
      <c r="I14" s="23" t="s">
        <v>18</v>
      </c>
      <c r="J14" s="24"/>
      <c r="K14" s="24"/>
      <c r="L14" s="25"/>
      <c r="M14" s="15"/>
      <c r="N14" s="26">
        <v>5970.65</v>
      </c>
      <c r="O14" s="27">
        <f t="shared" si="1"/>
        <v>-5970.65</v>
      </c>
      <c r="P14" s="28">
        <f t="shared" si="3"/>
        <v>-5970.65</v>
      </c>
      <c r="Q14" s="23" t="s">
        <v>18</v>
      </c>
      <c r="R14" s="24"/>
      <c r="S14" s="24"/>
      <c r="T14" s="25"/>
    </row>
    <row r="15" spans="1:20" x14ac:dyDescent="0.25">
      <c r="B15" s="2"/>
      <c r="C15" s="2"/>
      <c r="D15" s="5"/>
      <c r="E15" s="2"/>
      <c r="F15" s="2"/>
      <c r="G15" s="5"/>
      <c r="I15" s="23" t="s">
        <v>19</v>
      </c>
      <c r="J15" s="24"/>
      <c r="K15" s="24"/>
      <c r="L15" s="25"/>
      <c r="M15" s="15"/>
      <c r="N15" s="26">
        <v>5454.03</v>
      </c>
      <c r="O15" s="27">
        <f t="shared" si="1"/>
        <v>-5454.03</v>
      </c>
      <c r="P15" s="28">
        <f t="shared" si="3"/>
        <v>-5454.03</v>
      </c>
      <c r="Q15" s="23" t="s">
        <v>19</v>
      </c>
      <c r="R15" s="24"/>
      <c r="S15" s="24"/>
      <c r="T15" s="25"/>
    </row>
    <row r="16" spans="1:20" x14ac:dyDescent="0.25">
      <c r="B16" s="2"/>
      <c r="C16" s="2"/>
      <c r="D16" s="5"/>
      <c r="E16" s="2"/>
      <c r="F16" s="2"/>
      <c r="G16" s="5"/>
      <c r="I16" s="23" t="s">
        <v>20</v>
      </c>
      <c r="J16" s="24"/>
      <c r="K16" s="24"/>
      <c r="L16" s="25"/>
      <c r="M16" s="15"/>
      <c r="N16" s="26">
        <v>5953</v>
      </c>
      <c r="O16" s="27">
        <f t="shared" si="1"/>
        <v>-5953</v>
      </c>
      <c r="P16" s="28">
        <f t="shared" si="3"/>
        <v>-5953</v>
      </c>
      <c r="Q16" s="23" t="s">
        <v>20</v>
      </c>
      <c r="R16" s="24"/>
      <c r="S16" s="24"/>
      <c r="T16" s="25"/>
    </row>
    <row r="17" spans="1:20" x14ac:dyDescent="0.25">
      <c r="B17" s="2"/>
      <c r="C17" s="2"/>
      <c r="D17" s="5"/>
      <c r="E17" s="2"/>
      <c r="F17" s="2"/>
      <c r="G17" s="5"/>
      <c r="I17" s="23" t="s">
        <v>21</v>
      </c>
      <c r="J17" s="24"/>
      <c r="K17" s="24"/>
      <c r="L17" s="25"/>
      <c r="M17" s="15"/>
      <c r="N17" s="26">
        <v>18995</v>
      </c>
      <c r="O17" s="27">
        <f t="shared" si="1"/>
        <v>-18995</v>
      </c>
      <c r="P17" s="28">
        <f t="shared" si="3"/>
        <v>-18995</v>
      </c>
      <c r="Q17" s="23" t="s">
        <v>21</v>
      </c>
      <c r="R17" s="24"/>
      <c r="S17" s="24"/>
      <c r="T17" s="25"/>
    </row>
    <row r="18" spans="1:20" x14ac:dyDescent="0.25">
      <c r="A18" s="1"/>
      <c r="B18" s="3"/>
      <c r="C18" s="3"/>
      <c r="D18" s="6"/>
      <c r="E18" s="3"/>
      <c r="F18" s="3"/>
      <c r="G18" s="6"/>
      <c r="I18" s="19" t="s">
        <v>15</v>
      </c>
      <c r="J18" s="30">
        <v>0</v>
      </c>
      <c r="K18" s="30">
        <v>27000</v>
      </c>
      <c r="L18" s="31">
        <f t="shared" si="0"/>
        <v>-27000</v>
      </c>
      <c r="M18" s="20"/>
      <c r="N18" s="32">
        <v>6304.2</v>
      </c>
      <c r="O18" s="27">
        <f>M18-N18</f>
        <v>-6304.2</v>
      </c>
      <c r="P18" s="33">
        <f t="shared" si="3"/>
        <v>20695.8</v>
      </c>
      <c r="Q18" s="19" t="s">
        <v>15</v>
      </c>
      <c r="R18" s="30"/>
      <c r="S18" s="30">
        <v>32000</v>
      </c>
      <c r="T18" s="31">
        <f>R18-S18</f>
        <v>-32000</v>
      </c>
    </row>
    <row r="19" spans="1:20" x14ac:dyDescent="0.25">
      <c r="A19" s="7"/>
      <c r="B19" s="8"/>
      <c r="C19" s="8"/>
      <c r="D19" s="9"/>
      <c r="E19" s="8"/>
      <c r="F19" s="8"/>
      <c r="G19" s="9"/>
      <c r="I19" s="34" t="s">
        <v>16</v>
      </c>
      <c r="J19" s="35">
        <v>377500</v>
      </c>
      <c r="K19" s="35">
        <v>351840</v>
      </c>
      <c r="L19" s="36">
        <f>SUM(L3:L18)</f>
        <v>25660</v>
      </c>
      <c r="M19" s="37">
        <f>SUM(M3:M18)</f>
        <v>231242</v>
      </c>
      <c r="N19" s="37">
        <f>SUM(N3:N18)</f>
        <v>307932.74000000005</v>
      </c>
      <c r="O19" s="38">
        <f>SUM(O3:O18)</f>
        <v>-76690.740000000005</v>
      </c>
      <c r="P19" s="39">
        <f>SUM(P3:P18)</f>
        <v>-97350.739999999991</v>
      </c>
      <c r="Q19" s="34" t="s">
        <v>16</v>
      </c>
      <c r="R19" s="35">
        <f>SUM(R3:R18)</f>
        <v>382000</v>
      </c>
      <c r="S19" s="35">
        <f>SUM(S3:S18)</f>
        <v>379000</v>
      </c>
      <c r="T19" s="36">
        <f>R19-S19</f>
        <v>3000</v>
      </c>
    </row>
    <row r="20" spans="1:20" x14ac:dyDescent="0.25">
      <c r="S20" s="12"/>
    </row>
    <row r="21" spans="1:20" x14ac:dyDescent="0.25">
      <c r="N21" s="12"/>
      <c r="O21" s="12"/>
      <c r="T21" s="12"/>
    </row>
    <row r="22" spans="1:20" x14ac:dyDescent="0.25">
      <c r="O22" s="13"/>
    </row>
    <row r="25" spans="1:20" x14ac:dyDescent="0.25">
      <c r="K25" t="s">
        <v>23</v>
      </c>
    </row>
  </sheetData>
  <pageMargins left="0.25" right="0.25" top="0.75" bottom="0.75" header="0.3" footer="0.3"/>
  <pageSetup paperSize="9" orientation="landscape" r:id="rId1"/>
  <headerFooter>
    <oddFooter>&amp;C&amp;1#&amp;"Calibri"&amp;8&amp;K000000Informationsklass: K2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20231231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From Carina</dc:creator>
  <cp:lastModifiedBy>Christensen Caroline</cp:lastModifiedBy>
  <cp:lastPrinted>2024-01-11T18:36:27Z</cp:lastPrinted>
  <dcterms:created xsi:type="dcterms:W3CDTF">2023-06-05T15:32:58Z</dcterms:created>
  <dcterms:modified xsi:type="dcterms:W3CDTF">2024-02-04T08:28:34Z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e0029e2-197c-4e5b-ad9c-d6d8a41011dc_Enabled">
    <vt:lpwstr>true</vt:lpwstr>
  </property>
  <property fmtid="{D5CDD505-2E9C-101B-9397-08002B2CF9AE}" pid="3" name="MSIP_Label_4e0029e2-197c-4e5b-ad9c-d6d8a41011dc_SetDate">
    <vt:lpwstr>2024-01-29T10:33:50Z</vt:lpwstr>
  </property>
  <property fmtid="{D5CDD505-2E9C-101B-9397-08002B2CF9AE}" pid="4" name="MSIP_Label_4e0029e2-197c-4e5b-ad9c-d6d8a41011dc_Method">
    <vt:lpwstr>Privileged</vt:lpwstr>
  </property>
  <property fmtid="{D5CDD505-2E9C-101B-9397-08002B2CF9AE}" pid="5" name="MSIP_Label_4e0029e2-197c-4e5b-ad9c-d6d8a41011dc_Name">
    <vt:lpwstr>Intern</vt:lpwstr>
  </property>
  <property fmtid="{D5CDD505-2E9C-101B-9397-08002B2CF9AE}" pid="6" name="MSIP_Label_4e0029e2-197c-4e5b-ad9c-d6d8a41011dc_SiteId">
    <vt:lpwstr>1e4e7cc6-7b26-46be-915e-cd1c8633e92f</vt:lpwstr>
  </property>
  <property fmtid="{D5CDD505-2E9C-101B-9397-08002B2CF9AE}" pid="7" name="MSIP_Label_4e0029e2-197c-4e5b-ad9c-d6d8a41011dc_ActionId">
    <vt:lpwstr>02810802-2e8d-4591-b1b7-3c2ebcd4131d</vt:lpwstr>
  </property>
  <property fmtid="{D5CDD505-2E9C-101B-9397-08002B2CF9AE}" pid="8" name="MSIP_Label_4e0029e2-197c-4e5b-ad9c-d6d8a41011dc_ContentBits">
    <vt:lpwstr>2</vt:lpwstr>
  </property>
</Properties>
</file>